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755"/>
  </bookViews>
  <sheets>
    <sheet name="Question 1" sheetId="1" r:id="rId1"/>
    <sheet name="Question 2" sheetId="2" r:id="rId2"/>
    <sheet name="Question 3" sheetId="3" r:id="rId3"/>
    <sheet name="Question 6" sheetId="4" r:id="rId4"/>
    <sheet name="Question 7" sheetId="5" r:id="rId5"/>
    <sheet name="Question 8" sheetId="6"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8" i="6" l="1"/>
  <c r="G55" i="6"/>
  <c r="E55" i="6"/>
  <c r="E59" i="6" s="1"/>
  <c r="C55" i="6"/>
  <c r="C59" i="6" s="1"/>
  <c r="C38" i="6"/>
  <c r="G43" i="6"/>
  <c r="G40" i="6"/>
  <c r="E40" i="6"/>
  <c r="E44" i="6" s="1"/>
  <c r="C40" i="6"/>
  <c r="C44" i="6" s="1"/>
  <c r="E29" i="6"/>
  <c r="E30" i="6" s="1"/>
  <c r="G28" i="6"/>
  <c r="G25" i="6"/>
  <c r="E25" i="6"/>
  <c r="C25" i="6"/>
  <c r="C29" i="6" s="1"/>
  <c r="D10" i="6"/>
  <c r="D12" i="6" s="1"/>
  <c r="G23" i="5"/>
  <c r="E23" i="5"/>
  <c r="C23" i="5"/>
  <c r="G11" i="5"/>
  <c r="E11" i="5"/>
  <c r="C11" i="5"/>
  <c r="G22" i="5"/>
  <c r="C22" i="5"/>
  <c r="G20" i="5"/>
  <c r="E20" i="5"/>
  <c r="E22" i="5" s="1"/>
  <c r="C20" i="5"/>
  <c r="G10" i="5"/>
  <c r="C10" i="5"/>
  <c r="G7" i="5"/>
  <c r="E7" i="5"/>
  <c r="E10" i="5" s="1"/>
  <c r="C7" i="5"/>
  <c r="E33" i="4"/>
  <c r="G33" i="4"/>
  <c r="C33" i="4"/>
  <c r="E31" i="4"/>
  <c r="G31" i="4"/>
  <c r="C31" i="4"/>
  <c r="G30" i="4"/>
  <c r="E30" i="4"/>
  <c r="C30" i="4"/>
  <c r="G28" i="4"/>
  <c r="E28" i="4"/>
  <c r="C28" i="4"/>
  <c r="E18" i="4"/>
  <c r="G15" i="4"/>
  <c r="G18" i="4" s="1"/>
  <c r="E15" i="4"/>
  <c r="C15" i="4"/>
  <c r="C18" i="4" s="1"/>
  <c r="E6" i="3"/>
  <c r="E4" i="3"/>
  <c r="E3" i="3"/>
  <c r="E13" i="2"/>
  <c r="E10" i="2"/>
  <c r="E11" i="2"/>
  <c r="C60" i="6" l="1"/>
  <c r="C62" i="6"/>
  <c r="G59" i="6"/>
  <c r="E60" i="6"/>
  <c r="E62" i="6" s="1"/>
  <c r="G44" i="6"/>
  <c r="C45" i="6"/>
  <c r="E45" i="6"/>
  <c r="E47" i="6" s="1"/>
  <c r="G29" i="6"/>
  <c r="C30" i="6"/>
  <c r="G30" i="6" s="1"/>
  <c r="D13" i="6"/>
  <c r="D15" i="6" s="1"/>
  <c r="E32" i="6"/>
  <c r="G32" i="6"/>
  <c r="E25" i="5"/>
  <c r="E12" i="5"/>
  <c r="C12" i="5"/>
  <c r="G12" i="5"/>
  <c r="C25" i="5"/>
  <c r="G25" i="5"/>
  <c r="C20" i="4"/>
  <c r="C19" i="4"/>
  <c r="G20" i="4"/>
  <c r="G19" i="4"/>
  <c r="E19" i="4"/>
  <c r="E20" i="4" s="1"/>
  <c r="G60" i="6" l="1"/>
  <c r="G62" i="6" s="1"/>
  <c r="G45" i="6"/>
  <c r="C47" i="6"/>
  <c r="G47" i="6"/>
  <c r="C32" i="6"/>
</calcChain>
</file>

<file path=xl/sharedStrings.xml><?xml version="1.0" encoding="utf-8"?>
<sst xmlns="http://schemas.openxmlformats.org/spreadsheetml/2006/main" count="148" uniqueCount="68">
  <si>
    <t>Question 1</t>
  </si>
  <si>
    <t xml:space="preserve">In the above question, the chinese company is producing goods that will be sold in Australia. </t>
  </si>
  <si>
    <t>According to Ehibit 12-2, there will be no tax paid in the transaction made. The susdiary has made no substantial Profit to be taxed.</t>
  </si>
  <si>
    <t>All the total taxable tax incomes recorded are in the Cayman Subsidiary where no corporate tax is charged</t>
  </si>
  <si>
    <t>As discussed earlier, the Cayman Island company is a subsidiary that has no real job attached. It will therefore hard to impose any tax on the Organization. Such firms are viewed as funnels of Financial transaction.</t>
  </si>
  <si>
    <t>The management tries to aviod double taxation from another country. The operations of the company are thereby not illegal. The only concern between the two countries is wether the business is paying the fair share value of the national tax. To prevent tax losses, the taxation authority can adjust teh tranfer pricing plans or tax teh passive income so as to capture all the taxable income. These are some of the implications to the company and taxing authorities in the transaction.</t>
  </si>
  <si>
    <t>Question 2</t>
  </si>
  <si>
    <t>Knowloon is a subsidiary in Hong Kong and imports Nuts from Honolulu to the Far East.</t>
  </si>
  <si>
    <t>The retail price was $6,000,000</t>
  </si>
  <si>
    <t>The local income taxes are paid at 35%</t>
  </si>
  <si>
    <t>Imports for the current Fiscal year were $4,000,000</t>
  </si>
  <si>
    <t xml:space="preserve">The foreign Based Income </t>
  </si>
  <si>
    <t>US Tax @ 35%</t>
  </si>
  <si>
    <t>Tax Credit for the Foreign Tax @16.5%</t>
  </si>
  <si>
    <t>Net Tax Due in US</t>
  </si>
  <si>
    <t>Question 3</t>
  </si>
  <si>
    <t>Value Added Including Tax</t>
  </si>
  <si>
    <t>Value Added Excluding Tax</t>
  </si>
  <si>
    <t>Value Added Tax</t>
  </si>
  <si>
    <t>Question 6</t>
  </si>
  <si>
    <t>Global Enterprise</t>
  </si>
  <si>
    <t>Sold to affiliate in Country B who resell then for $1,700,000</t>
  </si>
  <si>
    <t>Operating Expense in B was $100,000</t>
  </si>
  <si>
    <t>Income tax was 35%</t>
  </si>
  <si>
    <t>i. Low Transfer Price</t>
  </si>
  <si>
    <t>Country A</t>
  </si>
  <si>
    <t>Country B</t>
  </si>
  <si>
    <t>Consolidated</t>
  </si>
  <si>
    <t>000</t>
  </si>
  <si>
    <t>Sale</t>
  </si>
  <si>
    <t>Cost of Sales</t>
  </si>
  <si>
    <t>In Country A the cost of Goods sold was $600,000</t>
  </si>
  <si>
    <t>Gross Margin</t>
  </si>
  <si>
    <t>Operating Expense</t>
  </si>
  <si>
    <t>Pre-tax Income</t>
  </si>
  <si>
    <t>Income Tax @35%</t>
  </si>
  <si>
    <t>Net Income</t>
  </si>
  <si>
    <t>ii. High Transfer Price</t>
  </si>
  <si>
    <t>Cost ofSales</t>
  </si>
  <si>
    <t>Operating Expenses</t>
  </si>
  <si>
    <t>Pre-Income Tax</t>
  </si>
  <si>
    <t>Income Tax(35%)</t>
  </si>
  <si>
    <t>The Tax rates in the both countries are the same. Any increase in the Transfer Price will result to the transfer of the Tax from country A to B.</t>
  </si>
  <si>
    <t>When the Tax rates are different, an increase in the transfer price charged by the Affiliate shifts the taxable income from the country with the larger tax rate to the one with the smaller tax rate. Therefore the consolidated tax will reduce by $20,000 and the consolidated Net Income Increase by $20,000</t>
  </si>
  <si>
    <t>The Transaction will however not have an impact on the consolidated tax or the consolidated income.</t>
  </si>
  <si>
    <t>Income Tax @30%/40%</t>
  </si>
  <si>
    <t>Income Tax(30%/40%)</t>
  </si>
  <si>
    <t>Question 8</t>
  </si>
  <si>
    <t xml:space="preserve">In the Question, there are three transfer prices </t>
  </si>
  <si>
    <t>i. $120 the uncontrolled Selling Price in Country A</t>
  </si>
  <si>
    <t>ii. $100- Minimum Declared value Legally allowed in Country B</t>
  </si>
  <si>
    <t>iii. $103.20- allowing the company to make a percentage profit of 20% on cost in Country A</t>
  </si>
  <si>
    <t>The value is calculated as follows:</t>
  </si>
  <si>
    <t>Manufacturing Cost</t>
  </si>
  <si>
    <t>Transportation Cost</t>
  </si>
  <si>
    <t xml:space="preserve">Total Unit Cost </t>
  </si>
  <si>
    <t>Normal Profit (20%)</t>
  </si>
  <si>
    <t>Transfer Price</t>
  </si>
  <si>
    <t>Consolidated Income for the Three transfer price</t>
  </si>
  <si>
    <t>i. $120</t>
  </si>
  <si>
    <t>Transportation Costs</t>
  </si>
  <si>
    <t>Import Duty (20%)</t>
  </si>
  <si>
    <t xml:space="preserve">Pre-tax Income </t>
  </si>
  <si>
    <t>ii. $103.20</t>
  </si>
  <si>
    <t>iii.$100</t>
  </si>
  <si>
    <t>b. The three Transfer Price has a less impact on the consolidated net income. It is important for the student to focus on the bottom line.</t>
  </si>
  <si>
    <t>Although, the consolidated income are minimal differentiated, the Tax income from the three transfer prices are different. The multinational ought to  be satisfied with the tax authorities and customs in Country B.</t>
  </si>
  <si>
    <t>The Multinational will be required to justify the transfer prices to all relevant stakeholders.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</si>
</sst>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44" formatCode="_(&quot;$&quot;* #,##0.00_);_(&quot;$&quot;* \(#,##0.00\);_(&quot;$&quot;* &quot;-&quot;??_);_(@_)"/>
    <numFmt numFmtId="164" formatCode="_(&quot;$&quot;* #,##0_);_(&quot;$&quot;* \(#,##0\);_(&quot;$&quot;* &quot;-&quot;??_);_(@_)"/>
  </numFmts>
  <fonts count="5" x14ac:knownFonts="1">
    <font>
      <sz val="11"/>
      <color theme="1"/>
      <name val="Calibri"/>
      <family val="2"/>
      <scheme val="minor"/>
    </font>
    <font>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2" fillId="0" borderId="0" xfId="0" applyFont="1"/>
    <xf numFmtId="0" fontId="3" fillId="0" borderId="0" xfId="0" applyFont="1"/>
    <xf numFmtId="0" fontId="3" fillId="0" borderId="0" xfId="0" applyFont="1" applyAlignment="1"/>
    <xf numFmtId="0" fontId="3" fillId="0" borderId="0" xfId="0" applyFont="1" applyAlignment="1">
      <alignment vertical="center"/>
    </xf>
    <xf numFmtId="164" fontId="2" fillId="0" borderId="1" xfId="1" applyNumberFormat="1" applyFont="1" applyBorder="1"/>
    <xf numFmtId="0" fontId="2" fillId="0" borderId="1" xfId="0" applyFont="1" applyBorder="1"/>
    <xf numFmtId="0" fontId="4" fillId="0" borderId="0" xfId="0" applyFont="1"/>
    <xf numFmtId="164" fontId="3" fillId="0" borderId="1" xfId="1" applyNumberFormat="1" applyFont="1" applyBorder="1"/>
    <xf numFmtId="164" fontId="3" fillId="0" borderId="1" xfId="0" applyNumberFormat="1" applyFont="1" applyBorder="1"/>
    <xf numFmtId="0" fontId="3" fillId="0" borderId="1" xfId="0" applyFont="1" applyBorder="1"/>
    <xf numFmtId="6" fontId="2" fillId="0" borderId="1" xfId="0" applyNumberFormat="1" applyFont="1" applyBorder="1"/>
    <xf numFmtId="0" fontId="3" fillId="0" borderId="1" xfId="0" quotePrefix="1" applyFont="1" applyBorder="1"/>
    <xf numFmtId="6" fontId="3" fillId="0" borderId="1" xfId="0" applyNumberFormat="1" applyFont="1" applyBorder="1"/>
    <xf numFmtId="6" fontId="4" fillId="0" borderId="1" xfId="0" applyNumberFormat="1" applyFont="1" applyBorder="1"/>
    <xf numFmtId="0" fontId="3" fillId="0" borderId="0" xfId="0" applyFont="1" applyAlignment="1">
      <alignment wrapText="1"/>
    </xf>
    <xf numFmtId="8" fontId="2" fillId="0" borderId="1" xfId="0" applyNumberFormat="1" applyFont="1" applyBorder="1"/>
    <xf numFmtId="0" fontId="4"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3" fillId="0" borderId="1" xfId="0" applyFont="1" applyBorder="1" applyAlignment="1">
      <alignment horizontal="center" wrapText="1"/>
    </xf>
    <xf numFmtId="0" fontId="2" fillId="0" borderId="1"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workbookViewId="0">
      <selection activeCell="D11" sqref="D11"/>
    </sheetView>
  </sheetViews>
  <sheetFormatPr defaultRowHeight="15.75" x14ac:dyDescent="0.25"/>
  <cols>
    <col min="1" max="16384" width="9.140625" style="2"/>
  </cols>
  <sheetData>
    <row r="1" spans="1:21" x14ac:dyDescent="0.25">
      <c r="A1" s="17" t="s">
        <v>0</v>
      </c>
      <c r="B1" s="17"/>
    </row>
    <row r="2" spans="1:21" x14ac:dyDescent="0.25">
      <c r="A2" s="18" t="s">
        <v>1</v>
      </c>
      <c r="B2" s="18"/>
      <c r="C2" s="18"/>
      <c r="D2" s="18"/>
      <c r="E2" s="18"/>
      <c r="F2" s="18"/>
      <c r="G2" s="18"/>
      <c r="H2" s="18"/>
      <c r="I2" s="18"/>
      <c r="J2" s="18"/>
      <c r="K2" s="3"/>
      <c r="L2" s="3"/>
      <c r="M2" s="3"/>
    </row>
    <row r="3" spans="1:21" x14ac:dyDescent="0.25">
      <c r="A3" s="19" t="s">
        <v>2</v>
      </c>
      <c r="B3" s="19"/>
      <c r="C3" s="19"/>
      <c r="D3" s="19"/>
      <c r="E3" s="19"/>
      <c r="F3" s="19"/>
      <c r="G3" s="19"/>
      <c r="H3" s="19"/>
      <c r="I3" s="19"/>
      <c r="J3" s="19"/>
      <c r="K3" s="19"/>
      <c r="L3" s="19"/>
      <c r="M3" s="19"/>
    </row>
    <row r="4" spans="1:21" x14ac:dyDescent="0.25">
      <c r="A4" s="19" t="s">
        <v>3</v>
      </c>
      <c r="B4" s="19"/>
      <c r="C4" s="19"/>
      <c r="D4" s="19"/>
      <c r="E4" s="19"/>
      <c r="F4" s="19"/>
      <c r="G4" s="19"/>
      <c r="H4" s="19"/>
      <c r="I4" s="19"/>
      <c r="J4" s="19"/>
      <c r="K4" s="19"/>
      <c r="L4" s="19"/>
    </row>
    <row r="6" spans="1:21" x14ac:dyDescent="0.25">
      <c r="A6" s="18" t="s">
        <v>4</v>
      </c>
      <c r="B6" s="18"/>
      <c r="C6" s="18"/>
      <c r="D6" s="18"/>
      <c r="E6" s="18"/>
      <c r="F6" s="18"/>
      <c r="G6" s="18"/>
      <c r="H6" s="18"/>
      <c r="I6" s="18"/>
      <c r="J6" s="18"/>
      <c r="K6" s="18"/>
      <c r="L6" s="18"/>
      <c r="M6" s="18"/>
      <c r="N6" s="18"/>
      <c r="O6" s="18"/>
      <c r="P6" s="18"/>
      <c r="Q6" s="18"/>
      <c r="R6" s="18"/>
      <c r="S6" s="18"/>
      <c r="T6" s="18"/>
      <c r="U6" s="18"/>
    </row>
    <row r="7" spans="1:21" ht="59.25" customHeight="1" x14ac:dyDescent="0.25">
      <c r="A7" s="19" t="s">
        <v>5</v>
      </c>
      <c r="B7" s="19"/>
      <c r="C7" s="19"/>
      <c r="D7" s="19"/>
      <c r="E7" s="19"/>
      <c r="F7" s="19"/>
      <c r="G7" s="19"/>
      <c r="H7" s="19"/>
      <c r="I7" s="19"/>
      <c r="J7" s="19"/>
      <c r="K7" s="19"/>
      <c r="L7" s="19"/>
      <c r="M7" s="19"/>
      <c r="N7" s="19"/>
      <c r="O7" s="19"/>
      <c r="P7" s="19"/>
      <c r="Q7" s="19"/>
      <c r="R7" s="19"/>
      <c r="S7" s="19"/>
      <c r="T7" s="19"/>
      <c r="U7" s="19"/>
    </row>
    <row r="11" spans="1:21" ht="21.75" customHeight="1" x14ac:dyDescent="0.25">
      <c r="A11" s="4"/>
      <c r="B11" s="4"/>
      <c r="C11" s="4"/>
      <c r="D11" s="4"/>
      <c r="E11" s="4"/>
      <c r="F11" s="4"/>
      <c r="G11" s="4"/>
      <c r="H11" s="4"/>
      <c r="I11" s="4"/>
      <c r="J11" s="4"/>
      <c r="K11" s="4"/>
      <c r="L11" s="4"/>
      <c r="M11" s="4"/>
      <c r="N11" s="4"/>
    </row>
  </sheetData>
  <mergeCells count="6">
    <mergeCell ref="A1:B1"/>
    <mergeCell ref="A6:U6"/>
    <mergeCell ref="A7:U7"/>
    <mergeCell ref="A4:L4"/>
    <mergeCell ref="A3:M3"/>
    <mergeCell ref="A2:J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sqref="A1:XFD1048576"/>
    </sheetView>
  </sheetViews>
  <sheetFormatPr defaultRowHeight="15.75" x14ac:dyDescent="0.25"/>
  <cols>
    <col min="1" max="4" width="9.140625" style="2"/>
    <col min="5" max="5" width="14.28515625" style="2" bestFit="1" customWidth="1"/>
    <col min="6" max="16384" width="9.140625" style="2"/>
  </cols>
  <sheetData>
    <row r="1" spans="1:5" x14ac:dyDescent="0.25">
      <c r="A1" s="7" t="s">
        <v>6</v>
      </c>
    </row>
    <row r="3" spans="1:5" x14ac:dyDescent="0.25">
      <c r="A3" s="2" t="s">
        <v>7</v>
      </c>
    </row>
    <row r="4" spans="1:5" x14ac:dyDescent="0.25">
      <c r="A4" s="2" t="s">
        <v>10</v>
      </c>
    </row>
    <row r="5" spans="1:5" x14ac:dyDescent="0.25">
      <c r="A5" s="2" t="s">
        <v>8</v>
      </c>
    </row>
    <row r="6" spans="1:5" x14ac:dyDescent="0.25">
      <c r="A6" s="2" t="s">
        <v>9</v>
      </c>
    </row>
    <row r="9" spans="1:5" x14ac:dyDescent="0.25">
      <c r="A9" s="20" t="s">
        <v>11</v>
      </c>
      <c r="B9" s="21"/>
      <c r="C9" s="21"/>
      <c r="D9" s="22"/>
      <c r="E9" s="8">
        <v>4000000</v>
      </c>
    </row>
    <row r="10" spans="1:5" x14ac:dyDescent="0.25">
      <c r="A10" s="20" t="s">
        <v>12</v>
      </c>
      <c r="B10" s="21"/>
      <c r="C10" s="21"/>
      <c r="D10" s="22"/>
      <c r="E10" s="9">
        <f>4000000*35%</f>
        <v>1400000</v>
      </c>
    </row>
    <row r="11" spans="1:5" x14ac:dyDescent="0.25">
      <c r="A11" s="20" t="s">
        <v>13</v>
      </c>
      <c r="B11" s="21"/>
      <c r="C11" s="21"/>
      <c r="D11" s="22"/>
      <c r="E11" s="8">
        <f>4000000*16.5%</f>
        <v>660000</v>
      </c>
    </row>
    <row r="12" spans="1:5" x14ac:dyDescent="0.25">
      <c r="A12" s="20"/>
      <c r="B12" s="21"/>
      <c r="C12" s="21"/>
      <c r="D12" s="22"/>
      <c r="E12" s="10"/>
    </row>
    <row r="13" spans="1:5" x14ac:dyDescent="0.25">
      <c r="A13" s="20" t="s">
        <v>14</v>
      </c>
      <c r="B13" s="21"/>
      <c r="C13" s="21"/>
      <c r="D13" s="22"/>
      <c r="E13" s="9">
        <f>E10-E11</f>
        <v>740000</v>
      </c>
    </row>
  </sheetData>
  <mergeCells count="5">
    <mergeCell ref="A9:D9"/>
    <mergeCell ref="A10:D10"/>
    <mergeCell ref="A11:D11"/>
    <mergeCell ref="A12:D12"/>
    <mergeCell ref="A13: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A17" sqref="A17"/>
    </sheetView>
  </sheetViews>
  <sheetFormatPr defaultRowHeight="15.75" x14ac:dyDescent="0.25"/>
  <cols>
    <col min="1" max="4" width="9.140625" style="2"/>
    <col min="5" max="5" width="11.5703125" style="2" bestFit="1" customWidth="1"/>
    <col min="6" max="16384" width="9.140625" style="2"/>
  </cols>
  <sheetData>
    <row r="1" spans="1:5" x14ac:dyDescent="0.25">
      <c r="A1" s="2" t="s">
        <v>15</v>
      </c>
    </row>
    <row r="3" spans="1:5" x14ac:dyDescent="0.25">
      <c r="A3" s="20" t="s">
        <v>16</v>
      </c>
      <c r="B3" s="21"/>
      <c r="C3" s="21"/>
      <c r="D3" s="22"/>
      <c r="E3" s="8">
        <f>4000-2400</f>
        <v>1600</v>
      </c>
    </row>
    <row r="4" spans="1:5" x14ac:dyDescent="0.25">
      <c r="A4" s="20" t="s">
        <v>17</v>
      </c>
      <c r="B4" s="21"/>
      <c r="C4" s="21"/>
      <c r="D4" s="22"/>
      <c r="E4" s="9">
        <f>E3/1.175</f>
        <v>1361.7021276595744</v>
      </c>
    </row>
    <row r="5" spans="1:5" x14ac:dyDescent="0.25">
      <c r="A5" s="20"/>
      <c r="B5" s="21"/>
      <c r="C5" s="21"/>
      <c r="D5" s="22"/>
      <c r="E5" s="10"/>
    </row>
    <row r="6" spans="1:5" x14ac:dyDescent="0.25">
      <c r="A6" s="20" t="s">
        <v>18</v>
      </c>
      <c r="B6" s="21"/>
      <c r="C6" s="21"/>
      <c r="D6" s="22"/>
      <c r="E6" s="9">
        <f>E4*17.5%</f>
        <v>238.2978723404255</v>
      </c>
    </row>
  </sheetData>
  <mergeCells count="4">
    <mergeCell ref="A3:D3"/>
    <mergeCell ref="A4:D4"/>
    <mergeCell ref="A5:D5"/>
    <mergeCell ref="A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A8" workbookViewId="0">
      <selection activeCell="A33" sqref="A9:G33"/>
    </sheetView>
  </sheetViews>
  <sheetFormatPr defaultRowHeight="15.75" x14ac:dyDescent="0.25"/>
  <cols>
    <col min="1" max="2" width="9.140625" style="2"/>
    <col min="3" max="3" width="9.7109375" style="2" bestFit="1" customWidth="1"/>
    <col min="4" max="4" width="9.140625" style="2"/>
    <col min="5" max="5" width="9.5703125" style="2" bestFit="1" customWidth="1"/>
    <col min="6" max="6" width="9.140625" style="2"/>
    <col min="7" max="7" width="12.7109375" style="2" bestFit="1" customWidth="1"/>
    <col min="8" max="16384" width="9.140625" style="2"/>
  </cols>
  <sheetData>
    <row r="1" spans="1:7" x14ac:dyDescent="0.25">
      <c r="A1" s="2" t="s">
        <v>19</v>
      </c>
    </row>
    <row r="3" spans="1:7" x14ac:dyDescent="0.25">
      <c r="A3" s="2" t="s">
        <v>20</v>
      </c>
    </row>
    <row r="4" spans="1:7" x14ac:dyDescent="0.25">
      <c r="A4" s="2" t="s">
        <v>31</v>
      </c>
    </row>
    <row r="5" spans="1:7" x14ac:dyDescent="0.25">
      <c r="A5" s="2" t="s">
        <v>21</v>
      </c>
    </row>
    <row r="6" spans="1:7" x14ac:dyDescent="0.25">
      <c r="A6" s="2" t="s">
        <v>22</v>
      </c>
    </row>
    <row r="7" spans="1:7" x14ac:dyDescent="0.25">
      <c r="A7" s="2" t="s">
        <v>23</v>
      </c>
    </row>
    <row r="9" spans="1:7" x14ac:dyDescent="0.25">
      <c r="A9" s="23" t="s">
        <v>24</v>
      </c>
      <c r="B9" s="23"/>
      <c r="C9" s="23"/>
    </row>
    <row r="10" spans="1:7" x14ac:dyDescent="0.25">
      <c r="A10" s="20"/>
      <c r="B10" s="22"/>
      <c r="C10" s="12" t="s">
        <v>28</v>
      </c>
      <c r="D10" s="10"/>
      <c r="E10" s="12" t="s">
        <v>28</v>
      </c>
      <c r="F10" s="10"/>
      <c r="G10" s="12" t="s">
        <v>28</v>
      </c>
    </row>
    <row r="11" spans="1:7" x14ac:dyDescent="0.25">
      <c r="A11" s="20"/>
      <c r="B11" s="22"/>
      <c r="C11" s="10" t="s">
        <v>25</v>
      </c>
      <c r="D11" s="10"/>
      <c r="E11" s="10" t="s">
        <v>26</v>
      </c>
      <c r="F11" s="10"/>
      <c r="G11" s="10" t="s">
        <v>27</v>
      </c>
    </row>
    <row r="12" spans="1:7" x14ac:dyDescent="0.25">
      <c r="A12" s="24" t="s">
        <v>29</v>
      </c>
      <c r="B12" s="24"/>
      <c r="C12" s="13">
        <v>1000</v>
      </c>
      <c r="D12" s="10"/>
      <c r="E12" s="13">
        <v>1700</v>
      </c>
      <c r="F12" s="10"/>
      <c r="G12" s="13">
        <v>1700</v>
      </c>
    </row>
    <row r="13" spans="1:7" x14ac:dyDescent="0.25">
      <c r="A13" s="24" t="s">
        <v>30</v>
      </c>
      <c r="B13" s="24"/>
      <c r="C13" s="13">
        <v>600</v>
      </c>
      <c r="D13" s="10"/>
      <c r="E13" s="13">
        <v>1000</v>
      </c>
      <c r="F13" s="10"/>
      <c r="G13" s="13">
        <v>600</v>
      </c>
    </row>
    <row r="14" spans="1:7" x14ac:dyDescent="0.25">
      <c r="A14" s="24"/>
      <c r="B14" s="24"/>
      <c r="C14" s="10"/>
      <c r="D14" s="10"/>
      <c r="E14" s="10"/>
      <c r="F14" s="10"/>
      <c r="G14" s="10"/>
    </row>
    <row r="15" spans="1:7" x14ac:dyDescent="0.25">
      <c r="A15" s="24" t="s">
        <v>32</v>
      </c>
      <c r="B15" s="24"/>
      <c r="C15" s="13">
        <f>C12-C13</f>
        <v>400</v>
      </c>
      <c r="D15" s="13"/>
      <c r="E15" s="13">
        <f t="shared" ref="E15:G15" si="0">E12-E13</f>
        <v>700</v>
      </c>
      <c r="F15" s="13"/>
      <c r="G15" s="13">
        <f t="shared" si="0"/>
        <v>1100</v>
      </c>
    </row>
    <row r="16" spans="1:7" x14ac:dyDescent="0.25">
      <c r="A16" s="24" t="s">
        <v>33</v>
      </c>
      <c r="B16" s="24"/>
      <c r="C16" s="13">
        <v>100</v>
      </c>
      <c r="D16" s="10"/>
      <c r="E16" s="13">
        <v>100</v>
      </c>
      <c r="F16" s="10"/>
      <c r="G16" s="13">
        <v>200</v>
      </c>
    </row>
    <row r="17" spans="1:7" x14ac:dyDescent="0.25">
      <c r="A17" s="24"/>
      <c r="B17" s="24"/>
      <c r="C17" s="10"/>
      <c r="D17" s="10"/>
      <c r="E17" s="10"/>
      <c r="F17" s="10"/>
      <c r="G17" s="10"/>
    </row>
    <row r="18" spans="1:7" x14ac:dyDescent="0.25">
      <c r="A18" s="24" t="s">
        <v>34</v>
      </c>
      <c r="B18" s="24"/>
      <c r="C18" s="13">
        <f>C15-C16</f>
        <v>300</v>
      </c>
      <c r="D18" s="13"/>
      <c r="E18" s="13">
        <f t="shared" ref="E18:G18" si="1">E15-E16</f>
        <v>600</v>
      </c>
      <c r="F18" s="13"/>
      <c r="G18" s="13">
        <f t="shared" si="1"/>
        <v>900</v>
      </c>
    </row>
    <row r="19" spans="1:7" x14ac:dyDescent="0.25">
      <c r="A19" s="24" t="s">
        <v>35</v>
      </c>
      <c r="B19" s="24"/>
      <c r="C19" s="13">
        <f>35% *C18</f>
        <v>105</v>
      </c>
      <c r="D19" s="10"/>
      <c r="E19" s="13">
        <f>35%*E18</f>
        <v>210</v>
      </c>
      <c r="F19" s="10"/>
      <c r="G19" s="13">
        <f>35%*G18</f>
        <v>315</v>
      </c>
    </row>
    <row r="20" spans="1:7" x14ac:dyDescent="0.25">
      <c r="A20" s="25" t="s">
        <v>36</v>
      </c>
      <c r="B20" s="25"/>
      <c r="C20" s="14">
        <f>C18-C19</f>
        <v>195</v>
      </c>
      <c r="D20" s="14"/>
      <c r="E20" s="14">
        <f t="shared" ref="E20:G20" si="2">E18-E19</f>
        <v>390</v>
      </c>
      <c r="F20" s="14"/>
      <c r="G20" s="14">
        <f t="shared" si="2"/>
        <v>585</v>
      </c>
    </row>
    <row r="23" spans="1:7" x14ac:dyDescent="0.25">
      <c r="A23" s="23" t="s">
        <v>37</v>
      </c>
      <c r="B23" s="23"/>
      <c r="C23" s="23"/>
    </row>
    <row r="24" spans="1:7" x14ac:dyDescent="0.25">
      <c r="A24" s="20"/>
      <c r="B24" s="22"/>
      <c r="C24" s="12" t="s">
        <v>28</v>
      </c>
      <c r="D24" s="10"/>
      <c r="E24" s="12" t="s">
        <v>28</v>
      </c>
      <c r="F24" s="10"/>
      <c r="G24" s="12" t="s">
        <v>28</v>
      </c>
    </row>
    <row r="25" spans="1:7" x14ac:dyDescent="0.25">
      <c r="A25" s="20"/>
      <c r="B25" s="22"/>
      <c r="C25" s="10" t="s">
        <v>25</v>
      </c>
      <c r="D25" s="10"/>
      <c r="E25" s="10" t="s">
        <v>26</v>
      </c>
      <c r="F25" s="10"/>
      <c r="G25" s="10" t="s">
        <v>27</v>
      </c>
    </row>
    <row r="26" spans="1:7" x14ac:dyDescent="0.25">
      <c r="A26" s="24" t="s">
        <v>29</v>
      </c>
      <c r="B26" s="24"/>
      <c r="C26" s="13">
        <v>1200</v>
      </c>
      <c r="D26" s="10"/>
      <c r="E26" s="13">
        <v>1700</v>
      </c>
      <c r="F26" s="10"/>
      <c r="G26" s="13">
        <v>1700</v>
      </c>
    </row>
    <row r="27" spans="1:7" x14ac:dyDescent="0.25">
      <c r="A27" s="24" t="s">
        <v>38</v>
      </c>
      <c r="B27" s="24"/>
      <c r="C27" s="13">
        <v>600</v>
      </c>
      <c r="D27" s="10"/>
      <c r="E27" s="13">
        <v>1200</v>
      </c>
      <c r="F27" s="10"/>
      <c r="G27" s="13">
        <v>600</v>
      </c>
    </row>
    <row r="28" spans="1:7" x14ac:dyDescent="0.25">
      <c r="A28" s="24" t="s">
        <v>32</v>
      </c>
      <c r="B28" s="24"/>
      <c r="C28" s="13">
        <f>C26-C27</f>
        <v>600</v>
      </c>
      <c r="D28" s="10"/>
      <c r="E28" s="13">
        <f>+E26-E27</f>
        <v>500</v>
      </c>
      <c r="F28" s="10"/>
      <c r="G28" s="13">
        <f>+G26-G27</f>
        <v>1100</v>
      </c>
    </row>
    <row r="29" spans="1:7" x14ac:dyDescent="0.25">
      <c r="A29" s="24" t="s">
        <v>39</v>
      </c>
      <c r="B29" s="24"/>
      <c r="C29" s="13">
        <v>100</v>
      </c>
      <c r="D29" s="10"/>
      <c r="E29" s="13">
        <v>100</v>
      </c>
      <c r="F29" s="10"/>
      <c r="G29" s="13">
        <v>200</v>
      </c>
    </row>
    <row r="30" spans="1:7" x14ac:dyDescent="0.25">
      <c r="A30" s="24" t="s">
        <v>40</v>
      </c>
      <c r="B30" s="24"/>
      <c r="C30" s="13">
        <f>+C28-C29</f>
        <v>500</v>
      </c>
      <c r="D30" s="10"/>
      <c r="E30" s="13">
        <f>+E28-E29</f>
        <v>400</v>
      </c>
      <c r="F30" s="10"/>
      <c r="G30" s="13">
        <f>+G28-G29</f>
        <v>900</v>
      </c>
    </row>
    <row r="31" spans="1:7" x14ac:dyDescent="0.25">
      <c r="A31" s="24" t="s">
        <v>41</v>
      </c>
      <c r="B31" s="24"/>
      <c r="C31" s="8">
        <f>+C30*35%</f>
        <v>175</v>
      </c>
      <c r="D31" s="8"/>
      <c r="E31" s="8">
        <f t="shared" ref="E31:G31" si="3">+E30*35%</f>
        <v>140</v>
      </c>
      <c r="F31" s="8"/>
      <c r="G31" s="8">
        <f t="shared" si="3"/>
        <v>315</v>
      </c>
    </row>
    <row r="32" spans="1:7" x14ac:dyDescent="0.25">
      <c r="A32" s="20"/>
      <c r="B32" s="22"/>
      <c r="C32" s="10"/>
      <c r="D32" s="10"/>
      <c r="E32" s="10"/>
      <c r="F32" s="10"/>
      <c r="G32" s="10"/>
    </row>
    <row r="33" spans="1:13" x14ac:dyDescent="0.25">
      <c r="A33" s="24" t="s">
        <v>36</v>
      </c>
      <c r="B33" s="24"/>
      <c r="C33" s="9">
        <f>+C30-C31</f>
        <v>325</v>
      </c>
      <c r="D33" s="9"/>
      <c r="E33" s="9">
        <f t="shared" ref="E33:G33" si="4">+E30-E31</f>
        <v>260</v>
      </c>
      <c r="F33" s="9"/>
      <c r="G33" s="9">
        <f t="shared" si="4"/>
        <v>585</v>
      </c>
    </row>
    <row r="35" spans="1:13" x14ac:dyDescent="0.25">
      <c r="A35" s="18" t="s">
        <v>42</v>
      </c>
      <c r="B35" s="18"/>
      <c r="C35" s="18"/>
      <c r="D35" s="18"/>
      <c r="E35" s="18"/>
      <c r="F35" s="18"/>
      <c r="G35" s="18"/>
      <c r="H35" s="18"/>
      <c r="I35" s="18"/>
      <c r="J35" s="18"/>
      <c r="K35" s="18"/>
      <c r="L35" s="18"/>
      <c r="M35" s="18"/>
    </row>
    <row r="36" spans="1:13" x14ac:dyDescent="0.25">
      <c r="A36" s="18" t="s">
        <v>44</v>
      </c>
      <c r="B36" s="18"/>
      <c r="C36" s="18"/>
      <c r="D36" s="18"/>
      <c r="E36" s="18"/>
      <c r="F36" s="18"/>
      <c r="G36" s="18"/>
      <c r="H36" s="18"/>
      <c r="I36" s="18"/>
      <c r="J36" s="18"/>
    </row>
    <row r="37" spans="1:13" s="15" customFormat="1" ht="60" customHeight="1" x14ac:dyDescent="0.25">
      <c r="A37" s="19" t="s">
        <v>43</v>
      </c>
      <c r="B37" s="19"/>
      <c r="C37" s="19"/>
      <c r="D37" s="19"/>
      <c r="E37" s="19"/>
      <c r="F37" s="19"/>
      <c r="G37" s="19"/>
      <c r="H37" s="19"/>
      <c r="I37" s="19"/>
      <c r="J37" s="19"/>
      <c r="K37" s="19"/>
      <c r="L37" s="19"/>
      <c r="M37" s="19"/>
    </row>
    <row r="38" spans="1:13" x14ac:dyDescent="0.25">
      <c r="A38" s="7"/>
    </row>
  </sheetData>
  <mergeCells count="26">
    <mergeCell ref="A19:B19"/>
    <mergeCell ref="A18:B18"/>
    <mergeCell ref="A16:B16"/>
    <mergeCell ref="A15:B15"/>
    <mergeCell ref="A13:B13"/>
    <mergeCell ref="A30:B30"/>
    <mergeCell ref="A29:B29"/>
    <mergeCell ref="A28:B28"/>
    <mergeCell ref="A27:B27"/>
    <mergeCell ref="A20:B20"/>
    <mergeCell ref="A37:M37"/>
    <mergeCell ref="A35:M35"/>
    <mergeCell ref="A36:J36"/>
    <mergeCell ref="A9:C9"/>
    <mergeCell ref="A23:C23"/>
    <mergeCell ref="A10:B10"/>
    <mergeCell ref="A11:B11"/>
    <mergeCell ref="A24:B24"/>
    <mergeCell ref="A25:B25"/>
    <mergeCell ref="A32:B32"/>
    <mergeCell ref="A12:B12"/>
    <mergeCell ref="A14:B14"/>
    <mergeCell ref="A17:B17"/>
    <mergeCell ref="A26:B26"/>
    <mergeCell ref="A33:B33"/>
    <mergeCell ref="A31:B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opLeftCell="A5" workbookViewId="0">
      <selection activeCell="G25" sqref="G25"/>
    </sheetView>
  </sheetViews>
  <sheetFormatPr defaultRowHeight="15" x14ac:dyDescent="0.25"/>
  <cols>
    <col min="2" max="2" width="11.28515625" customWidth="1"/>
    <col min="7" max="7" width="12.42578125" bestFit="1" customWidth="1"/>
  </cols>
  <sheetData>
    <row r="1" spans="1:7" ht="15.75" x14ac:dyDescent="0.25">
      <c r="A1" s="23" t="s">
        <v>24</v>
      </c>
      <c r="B1" s="23"/>
      <c r="C1" s="23"/>
      <c r="D1" s="2"/>
      <c r="E1" s="2"/>
      <c r="F1" s="2"/>
      <c r="G1" s="2"/>
    </row>
    <row r="2" spans="1:7" ht="15.75" x14ac:dyDescent="0.25">
      <c r="A2" s="20"/>
      <c r="B2" s="22"/>
      <c r="C2" s="12" t="s">
        <v>28</v>
      </c>
      <c r="D2" s="10"/>
      <c r="E2" s="12" t="s">
        <v>28</v>
      </c>
      <c r="F2" s="10"/>
      <c r="G2" s="12" t="s">
        <v>28</v>
      </c>
    </row>
    <row r="3" spans="1:7" ht="15.75" x14ac:dyDescent="0.25">
      <c r="A3" s="20"/>
      <c r="B3" s="22"/>
      <c r="C3" s="10" t="s">
        <v>25</v>
      </c>
      <c r="D3" s="10"/>
      <c r="E3" s="10" t="s">
        <v>26</v>
      </c>
      <c r="F3" s="10"/>
      <c r="G3" s="10" t="s">
        <v>27</v>
      </c>
    </row>
    <row r="4" spans="1:7" ht="15.75" x14ac:dyDescent="0.25">
      <c r="A4" s="24" t="s">
        <v>29</v>
      </c>
      <c r="B4" s="24"/>
      <c r="C4" s="13">
        <v>1000</v>
      </c>
      <c r="D4" s="10"/>
      <c r="E4" s="13">
        <v>1700</v>
      </c>
      <c r="F4" s="10"/>
      <c r="G4" s="13">
        <v>1700</v>
      </c>
    </row>
    <row r="5" spans="1:7" ht="15.75" x14ac:dyDescent="0.25">
      <c r="A5" s="24" t="s">
        <v>30</v>
      </c>
      <c r="B5" s="24"/>
      <c r="C5" s="13">
        <v>600</v>
      </c>
      <c r="D5" s="10"/>
      <c r="E5" s="13">
        <v>1000</v>
      </c>
      <c r="F5" s="10"/>
      <c r="G5" s="13">
        <v>600</v>
      </c>
    </row>
    <row r="6" spans="1:7" ht="15.75" x14ac:dyDescent="0.25">
      <c r="A6" s="24"/>
      <c r="B6" s="24"/>
      <c r="C6" s="10"/>
      <c r="D6" s="10"/>
      <c r="E6" s="10"/>
      <c r="F6" s="10"/>
      <c r="G6" s="10"/>
    </row>
    <row r="7" spans="1:7" ht="15.75" x14ac:dyDescent="0.25">
      <c r="A7" s="24" t="s">
        <v>32</v>
      </c>
      <c r="B7" s="24"/>
      <c r="C7" s="13">
        <f>C4-C5</f>
        <v>400</v>
      </c>
      <c r="D7" s="13"/>
      <c r="E7" s="13">
        <f t="shared" ref="E7:G7" si="0">E4-E5</f>
        <v>700</v>
      </c>
      <c r="F7" s="13"/>
      <c r="G7" s="13">
        <f t="shared" si="0"/>
        <v>1100</v>
      </c>
    </row>
    <row r="8" spans="1:7" ht="15.75" x14ac:dyDescent="0.25">
      <c r="A8" s="24" t="s">
        <v>33</v>
      </c>
      <c r="B8" s="24"/>
      <c r="C8" s="13">
        <v>100</v>
      </c>
      <c r="D8" s="10"/>
      <c r="E8" s="13">
        <v>100</v>
      </c>
      <c r="F8" s="10"/>
      <c r="G8" s="13">
        <v>200</v>
      </c>
    </row>
    <row r="9" spans="1:7" ht="15.75" x14ac:dyDescent="0.25">
      <c r="A9" s="24"/>
      <c r="B9" s="24"/>
      <c r="C9" s="10"/>
      <c r="D9" s="10"/>
      <c r="E9" s="10"/>
      <c r="F9" s="10"/>
      <c r="G9" s="10"/>
    </row>
    <row r="10" spans="1:7" ht="15.75" x14ac:dyDescent="0.25">
      <c r="A10" s="24" t="s">
        <v>34</v>
      </c>
      <c r="B10" s="24"/>
      <c r="C10" s="13">
        <f>C7-C8</f>
        <v>300</v>
      </c>
      <c r="D10" s="13"/>
      <c r="E10" s="13">
        <f t="shared" ref="E10:G10" si="1">E7-E8</f>
        <v>600</v>
      </c>
      <c r="F10" s="13"/>
      <c r="G10" s="13">
        <f t="shared" si="1"/>
        <v>900</v>
      </c>
    </row>
    <row r="11" spans="1:7" ht="27.75" customHeight="1" x14ac:dyDescent="0.25">
      <c r="A11" s="26" t="s">
        <v>45</v>
      </c>
      <c r="B11" s="26"/>
      <c r="C11" s="13">
        <f>30%*C10</f>
        <v>90</v>
      </c>
      <c r="D11" s="10"/>
      <c r="E11" s="13">
        <f>40%*E10</f>
        <v>240</v>
      </c>
      <c r="F11" s="10"/>
      <c r="G11" s="13">
        <f>+C11+E11</f>
        <v>330</v>
      </c>
    </row>
    <row r="12" spans="1:7" ht="15.75" x14ac:dyDescent="0.25">
      <c r="A12" s="25" t="s">
        <v>36</v>
      </c>
      <c r="B12" s="25"/>
      <c r="C12" s="14">
        <f>C10-C11</f>
        <v>210</v>
      </c>
      <c r="D12" s="14"/>
      <c r="E12" s="14">
        <f t="shared" ref="E12:G12" si="2">E10-E11</f>
        <v>360</v>
      </c>
      <c r="F12" s="14"/>
      <c r="G12" s="14">
        <f t="shared" si="2"/>
        <v>570</v>
      </c>
    </row>
    <row r="13" spans="1:7" ht="15.75" x14ac:dyDescent="0.25">
      <c r="A13" s="2"/>
      <c r="B13" s="2"/>
      <c r="C13" s="2"/>
      <c r="D13" s="2"/>
      <c r="E13" s="2"/>
      <c r="F13" s="2"/>
      <c r="G13" s="2"/>
    </row>
    <row r="14" spans="1:7" ht="15.75" x14ac:dyDescent="0.25">
      <c r="A14" s="2"/>
      <c r="B14" s="2"/>
      <c r="C14" s="2"/>
      <c r="D14" s="2"/>
      <c r="E14" s="2"/>
      <c r="F14" s="2"/>
      <c r="G14" s="2"/>
    </row>
    <row r="15" spans="1:7" ht="15.75" x14ac:dyDescent="0.25">
      <c r="A15" s="23" t="s">
        <v>37</v>
      </c>
      <c r="B15" s="23"/>
      <c r="C15" s="23"/>
      <c r="D15" s="2"/>
      <c r="E15" s="2"/>
      <c r="F15" s="2"/>
      <c r="G15" s="2"/>
    </row>
    <row r="16" spans="1:7" ht="15.75" x14ac:dyDescent="0.25">
      <c r="A16" s="20"/>
      <c r="B16" s="22"/>
      <c r="C16" s="12" t="s">
        <v>28</v>
      </c>
      <c r="D16" s="10"/>
      <c r="E16" s="12" t="s">
        <v>28</v>
      </c>
      <c r="F16" s="10"/>
      <c r="G16" s="12" t="s">
        <v>28</v>
      </c>
    </row>
    <row r="17" spans="1:7" ht="15.75" x14ac:dyDescent="0.25">
      <c r="A17" s="20"/>
      <c r="B17" s="22"/>
      <c r="C17" s="10" t="s">
        <v>25</v>
      </c>
      <c r="D17" s="10"/>
      <c r="E17" s="10" t="s">
        <v>26</v>
      </c>
      <c r="F17" s="10"/>
      <c r="G17" s="10" t="s">
        <v>27</v>
      </c>
    </row>
    <row r="18" spans="1:7" ht="15.75" x14ac:dyDescent="0.25">
      <c r="A18" s="24" t="s">
        <v>29</v>
      </c>
      <c r="B18" s="24"/>
      <c r="C18" s="13">
        <v>1200</v>
      </c>
      <c r="D18" s="10"/>
      <c r="E18" s="13">
        <v>1700</v>
      </c>
      <c r="F18" s="10"/>
      <c r="G18" s="13">
        <v>1700</v>
      </c>
    </row>
    <row r="19" spans="1:7" ht="15.75" x14ac:dyDescent="0.25">
      <c r="A19" s="24" t="s">
        <v>38</v>
      </c>
      <c r="B19" s="24"/>
      <c r="C19" s="13">
        <v>600</v>
      </c>
      <c r="D19" s="10"/>
      <c r="E19" s="13">
        <v>1200</v>
      </c>
      <c r="F19" s="10"/>
      <c r="G19" s="13">
        <v>600</v>
      </c>
    </row>
    <row r="20" spans="1:7" ht="15.75" x14ac:dyDescent="0.25">
      <c r="A20" s="24" t="s">
        <v>32</v>
      </c>
      <c r="B20" s="24"/>
      <c r="C20" s="13">
        <f>C18-C19</f>
        <v>600</v>
      </c>
      <c r="D20" s="10"/>
      <c r="E20" s="13">
        <f>+E18-E19</f>
        <v>500</v>
      </c>
      <c r="F20" s="10"/>
      <c r="G20" s="13">
        <f>+G18-G19</f>
        <v>1100</v>
      </c>
    </row>
    <row r="21" spans="1:7" ht="15.75" x14ac:dyDescent="0.25">
      <c r="A21" s="24" t="s">
        <v>39</v>
      </c>
      <c r="B21" s="24"/>
      <c r="C21" s="13">
        <v>100</v>
      </c>
      <c r="D21" s="10"/>
      <c r="E21" s="13">
        <v>100</v>
      </c>
      <c r="F21" s="10"/>
      <c r="G21" s="13">
        <v>200</v>
      </c>
    </row>
    <row r="22" spans="1:7" ht="15.75" x14ac:dyDescent="0.25">
      <c r="A22" s="24" t="s">
        <v>40</v>
      </c>
      <c r="B22" s="24"/>
      <c r="C22" s="13">
        <f>+C20-C21</f>
        <v>500</v>
      </c>
      <c r="D22" s="10"/>
      <c r="E22" s="13">
        <f>+E20-E21</f>
        <v>400</v>
      </c>
      <c r="F22" s="10"/>
      <c r="G22" s="13">
        <f>+G20-G21</f>
        <v>900</v>
      </c>
    </row>
    <row r="23" spans="1:7" ht="15.75" x14ac:dyDescent="0.25">
      <c r="A23" s="24" t="s">
        <v>46</v>
      </c>
      <c r="B23" s="24"/>
      <c r="C23" s="8">
        <f>30%*C22</f>
        <v>150</v>
      </c>
      <c r="D23" s="8"/>
      <c r="E23" s="8">
        <f>40%*E22</f>
        <v>160</v>
      </c>
      <c r="F23" s="8"/>
      <c r="G23" s="8">
        <f>+C23+E23</f>
        <v>310</v>
      </c>
    </row>
    <row r="24" spans="1:7" ht="15.75" x14ac:dyDescent="0.25">
      <c r="A24" s="20"/>
      <c r="B24" s="22"/>
      <c r="C24" s="10"/>
      <c r="D24" s="10"/>
      <c r="E24" s="10"/>
      <c r="F24" s="10"/>
      <c r="G24" s="10"/>
    </row>
    <row r="25" spans="1:7" ht="15.75" x14ac:dyDescent="0.25">
      <c r="A25" s="24" t="s">
        <v>36</v>
      </c>
      <c r="B25" s="24"/>
      <c r="C25" s="9">
        <f>+C22-C23</f>
        <v>350</v>
      </c>
      <c r="D25" s="9"/>
      <c r="E25" s="9">
        <f t="shared" ref="E25:G25" si="3">+E22-E23</f>
        <v>240</v>
      </c>
      <c r="F25" s="9"/>
      <c r="G25" s="9">
        <f t="shared" si="3"/>
        <v>590</v>
      </c>
    </row>
  </sheetData>
  <mergeCells count="23">
    <mergeCell ref="A6:B6"/>
    <mergeCell ref="A1:C1"/>
    <mergeCell ref="A2:B2"/>
    <mergeCell ref="A3:B3"/>
    <mergeCell ref="A4:B4"/>
    <mergeCell ref="A5:B5"/>
    <mergeCell ref="A20:B20"/>
    <mergeCell ref="A7:B7"/>
    <mergeCell ref="A8:B8"/>
    <mergeCell ref="A9:B9"/>
    <mergeCell ref="A10:B10"/>
    <mergeCell ref="A11:B11"/>
    <mergeCell ref="A12:B12"/>
    <mergeCell ref="A15:C15"/>
    <mergeCell ref="A16:B16"/>
    <mergeCell ref="A17:B17"/>
    <mergeCell ref="A18:B18"/>
    <mergeCell ref="A19:B19"/>
    <mergeCell ref="A21:B21"/>
    <mergeCell ref="A22:B22"/>
    <mergeCell ref="A23:B23"/>
    <mergeCell ref="A24:B24"/>
    <mergeCell ref="A25:B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workbookViewId="0">
      <selection activeCell="H33" sqref="H33"/>
    </sheetView>
  </sheetViews>
  <sheetFormatPr defaultRowHeight="15" x14ac:dyDescent="0.25"/>
  <cols>
    <col min="1" max="2" width="9.140625" style="1"/>
    <col min="3" max="3" width="10.140625" style="1" bestFit="1" customWidth="1"/>
    <col min="4" max="4" width="9.140625" style="1"/>
    <col min="5" max="5" width="10" style="1" bestFit="1" customWidth="1"/>
    <col min="6" max="6" width="9.140625" style="1"/>
    <col min="7" max="7" width="12.42578125" style="1" bestFit="1" customWidth="1"/>
    <col min="8" max="16384" width="9.140625" style="1"/>
  </cols>
  <sheetData>
    <row r="1" spans="1:4" x14ac:dyDescent="0.25">
      <c r="A1" s="1" t="s">
        <v>47</v>
      </c>
    </row>
    <row r="3" spans="1:4" x14ac:dyDescent="0.25">
      <c r="A3" s="1" t="s">
        <v>48</v>
      </c>
    </row>
    <row r="4" spans="1:4" x14ac:dyDescent="0.25">
      <c r="A4" s="1" t="s">
        <v>49</v>
      </c>
    </row>
    <row r="5" spans="1:4" x14ac:dyDescent="0.25">
      <c r="A5" s="1" t="s">
        <v>50</v>
      </c>
    </row>
    <row r="6" spans="1:4" x14ac:dyDescent="0.25">
      <c r="A6" s="1" t="s">
        <v>51</v>
      </c>
    </row>
    <row r="8" spans="1:4" x14ac:dyDescent="0.25">
      <c r="A8" s="1" t="s">
        <v>52</v>
      </c>
    </row>
    <row r="9" spans="1:4" x14ac:dyDescent="0.25">
      <c r="A9" s="27" t="s">
        <v>53</v>
      </c>
      <c r="B9" s="27"/>
      <c r="C9" s="6"/>
      <c r="D9" s="11">
        <v>60</v>
      </c>
    </row>
    <row r="10" spans="1:4" x14ac:dyDescent="0.25">
      <c r="A10" s="27" t="s">
        <v>33</v>
      </c>
      <c r="B10" s="27"/>
      <c r="C10" s="6"/>
      <c r="D10" s="5">
        <f>100000/10000</f>
        <v>10</v>
      </c>
    </row>
    <row r="11" spans="1:4" x14ac:dyDescent="0.25">
      <c r="A11" s="27" t="s">
        <v>54</v>
      </c>
      <c r="B11" s="27"/>
      <c r="C11" s="6"/>
      <c r="D11" s="11">
        <v>16</v>
      </c>
    </row>
    <row r="12" spans="1:4" x14ac:dyDescent="0.25">
      <c r="A12" s="27" t="s">
        <v>55</v>
      </c>
      <c r="B12" s="27"/>
      <c r="C12" s="6"/>
      <c r="D12" s="11">
        <f>SUM(D9:D11)</f>
        <v>86</v>
      </c>
    </row>
    <row r="13" spans="1:4" x14ac:dyDescent="0.25">
      <c r="A13" s="27" t="s">
        <v>56</v>
      </c>
      <c r="B13" s="27"/>
      <c r="C13" s="6"/>
      <c r="D13" s="16">
        <f>20%*D12</f>
        <v>17.2</v>
      </c>
    </row>
    <row r="14" spans="1:4" x14ac:dyDescent="0.25">
      <c r="A14" s="6"/>
      <c r="B14" s="6"/>
      <c r="C14" s="6"/>
      <c r="D14" s="6"/>
    </row>
    <row r="15" spans="1:4" x14ac:dyDescent="0.25">
      <c r="A15" s="27" t="s">
        <v>57</v>
      </c>
      <c r="B15" s="27"/>
      <c r="C15" s="6"/>
      <c r="D15" s="16">
        <f>SUM(D12:D14)</f>
        <v>103.2</v>
      </c>
    </row>
    <row r="18" spans="1:7" x14ac:dyDescent="0.25">
      <c r="A18" s="1" t="s">
        <v>58</v>
      </c>
    </row>
    <row r="19" spans="1:7" x14ac:dyDescent="0.25">
      <c r="A19" s="1" t="s">
        <v>59</v>
      </c>
    </row>
    <row r="21" spans="1:7" ht="15.75" x14ac:dyDescent="0.25">
      <c r="A21" s="20"/>
      <c r="B21" s="22"/>
      <c r="C21" s="12" t="s">
        <v>28</v>
      </c>
      <c r="D21" s="10"/>
      <c r="E21" s="12" t="s">
        <v>28</v>
      </c>
      <c r="F21" s="10"/>
      <c r="G21" s="12" t="s">
        <v>28</v>
      </c>
    </row>
    <row r="22" spans="1:7" ht="15.75" x14ac:dyDescent="0.25">
      <c r="A22" s="20"/>
      <c r="B22" s="22"/>
      <c r="C22" s="10" t="s">
        <v>25</v>
      </c>
      <c r="D22" s="10"/>
      <c r="E22" s="10" t="s">
        <v>26</v>
      </c>
      <c r="F22" s="10"/>
      <c r="G22" s="10" t="s">
        <v>27</v>
      </c>
    </row>
    <row r="23" spans="1:7" ht="15.75" x14ac:dyDescent="0.25">
      <c r="A23" s="24" t="s">
        <v>29</v>
      </c>
      <c r="B23" s="24"/>
      <c r="C23" s="13">
        <v>1200</v>
      </c>
      <c r="D23" s="10"/>
      <c r="E23" s="13">
        <v>1700</v>
      </c>
      <c r="F23" s="10"/>
      <c r="G23" s="13">
        <v>1700</v>
      </c>
    </row>
    <row r="24" spans="1:7" ht="15.75" x14ac:dyDescent="0.25">
      <c r="A24" s="24" t="s">
        <v>38</v>
      </c>
      <c r="B24" s="24"/>
      <c r="C24" s="13">
        <v>600</v>
      </c>
      <c r="D24" s="10"/>
      <c r="E24" s="13">
        <v>1200</v>
      </c>
      <c r="F24" s="10"/>
      <c r="G24" s="13">
        <v>600</v>
      </c>
    </row>
    <row r="25" spans="1:7" ht="15.75" x14ac:dyDescent="0.25">
      <c r="A25" s="24" t="s">
        <v>32</v>
      </c>
      <c r="B25" s="24"/>
      <c r="C25" s="13">
        <f>C23-C24</f>
        <v>600</v>
      </c>
      <c r="D25" s="10"/>
      <c r="E25" s="13">
        <f>+E23-E24</f>
        <v>500</v>
      </c>
      <c r="F25" s="10"/>
      <c r="G25" s="13">
        <f>+G23-G24</f>
        <v>1100</v>
      </c>
    </row>
    <row r="26" spans="1:7" ht="15.75" x14ac:dyDescent="0.25">
      <c r="A26" s="24" t="s">
        <v>39</v>
      </c>
      <c r="B26" s="24"/>
      <c r="C26" s="13">
        <v>100</v>
      </c>
      <c r="D26" s="10"/>
      <c r="E26" s="13">
        <v>100</v>
      </c>
      <c r="F26" s="10"/>
      <c r="G26" s="13">
        <v>200</v>
      </c>
    </row>
    <row r="27" spans="1:7" ht="15.75" x14ac:dyDescent="0.25">
      <c r="A27" s="20" t="s">
        <v>60</v>
      </c>
      <c r="B27" s="22"/>
      <c r="C27" s="13">
        <v>160</v>
      </c>
      <c r="D27" s="10"/>
      <c r="E27" s="13">
        <v>0</v>
      </c>
      <c r="F27" s="10"/>
      <c r="G27" s="13">
        <v>160</v>
      </c>
    </row>
    <row r="28" spans="1:7" ht="15.75" x14ac:dyDescent="0.25">
      <c r="A28" s="20" t="s">
        <v>61</v>
      </c>
      <c r="B28" s="22"/>
      <c r="C28" s="13">
        <v>0</v>
      </c>
      <c r="D28" s="10"/>
      <c r="E28" s="13">
        <v>240</v>
      </c>
      <c r="F28" s="10"/>
      <c r="G28" s="13">
        <f>+E28+C28</f>
        <v>240</v>
      </c>
    </row>
    <row r="29" spans="1:7" ht="15.75" x14ac:dyDescent="0.25">
      <c r="A29" s="24" t="s">
        <v>62</v>
      </c>
      <c r="B29" s="24"/>
      <c r="C29" s="13">
        <f>+C25-C26-C27-C28</f>
        <v>340</v>
      </c>
      <c r="D29" s="13"/>
      <c r="E29" s="13">
        <f t="shared" ref="E29" si="0">+E25-E26-E27-E28</f>
        <v>160</v>
      </c>
      <c r="F29" s="10"/>
      <c r="G29" s="13">
        <f>+C29+E29</f>
        <v>500</v>
      </c>
    </row>
    <row r="30" spans="1:7" ht="27" customHeight="1" x14ac:dyDescent="0.25">
      <c r="A30" s="26" t="s">
        <v>46</v>
      </c>
      <c r="B30" s="26"/>
      <c r="C30" s="8">
        <f>30%*C29</f>
        <v>102</v>
      </c>
      <c r="D30" s="8"/>
      <c r="E30" s="8">
        <f>40%*E29</f>
        <v>64</v>
      </c>
      <c r="F30" s="8"/>
      <c r="G30" s="8">
        <f>+C30+E30</f>
        <v>166</v>
      </c>
    </row>
    <row r="31" spans="1:7" ht="15.75" x14ac:dyDescent="0.25">
      <c r="A31" s="20"/>
      <c r="B31" s="22"/>
      <c r="C31" s="10"/>
      <c r="D31" s="10"/>
      <c r="E31" s="10"/>
      <c r="F31" s="10"/>
      <c r="G31" s="10"/>
    </row>
    <row r="32" spans="1:7" ht="15.75" x14ac:dyDescent="0.25">
      <c r="A32" s="24" t="s">
        <v>36</v>
      </c>
      <c r="B32" s="24"/>
      <c r="C32" s="9">
        <f>+C29-C30</f>
        <v>238</v>
      </c>
      <c r="D32" s="9"/>
      <c r="E32" s="9">
        <f t="shared" ref="E32:G32" si="1">+E29-E30</f>
        <v>96</v>
      </c>
      <c r="F32" s="9"/>
      <c r="G32" s="9">
        <f t="shared" si="1"/>
        <v>334</v>
      </c>
    </row>
    <row r="34" spans="1:7" x14ac:dyDescent="0.25">
      <c r="A34" s="1" t="s">
        <v>63</v>
      </c>
    </row>
    <row r="36" spans="1:7" ht="15.75" x14ac:dyDescent="0.25">
      <c r="A36" s="20"/>
      <c r="B36" s="22"/>
      <c r="C36" s="12" t="s">
        <v>28</v>
      </c>
      <c r="D36" s="10"/>
      <c r="E36" s="12" t="s">
        <v>28</v>
      </c>
      <c r="F36" s="10"/>
      <c r="G36" s="12" t="s">
        <v>28</v>
      </c>
    </row>
    <row r="37" spans="1:7" ht="15.75" x14ac:dyDescent="0.25">
      <c r="A37" s="20"/>
      <c r="B37" s="22"/>
      <c r="C37" s="10" t="s">
        <v>25</v>
      </c>
      <c r="D37" s="10"/>
      <c r="E37" s="10" t="s">
        <v>26</v>
      </c>
      <c r="F37" s="10"/>
      <c r="G37" s="10" t="s">
        <v>27</v>
      </c>
    </row>
    <row r="38" spans="1:7" ht="15.75" x14ac:dyDescent="0.25">
      <c r="A38" s="24" t="s">
        <v>29</v>
      </c>
      <c r="B38" s="24"/>
      <c r="C38" s="13">
        <f>103.2*10</f>
        <v>1032</v>
      </c>
      <c r="D38" s="10"/>
      <c r="E38" s="13">
        <v>1700</v>
      </c>
      <c r="F38" s="10"/>
      <c r="G38" s="13">
        <v>1700</v>
      </c>
    </row>
    <row r="39" spans="1:7" ht="15.75" x14ac:dyDescent="0.25">
      <c r="A39" s="24" t="s">
        <v>38</v>
      </c>
      <c r="B39" s="24"/>
      <c r="C39" s="13">
        <v>600</v>
      </c>
      <c r="D39" s="10"/>
      <c r="E39" s="13">
        <v>1032</v>
      </c>
      <c r="F39" s="10"/>
      <c r="G39" s="13">
        <v>600</v>
      </c>
    </row>
    <row r="40" spans="1:7" ht="15.75" x14ac:dyDescent="0.25">
      <c r="A40" s="24" t="s">
        <v>32</v>
      </c>
      <c r="B40" s="24"/>
      <c r="C40" s="13">
        <f>C38-C39</f>
        <v>432</v>
      </c>
      <c r="D40" s="10"/>
      <c r="E40" s="13">
        <f>+E38-E39</f>
        <v>668</v>
      </c>
      <c r="F40" s="10"/>
      <c r="G40" s="13">
        <f>+G38-G39</f>
        <v>1100</v>
      </c>
    </row>
    <row r="41" spans="1:7" ht="15.75" x14ac:dyDescent="0.25">
      <c r="A41" s="24" t="s">
        <v>39</v>
      </c>
      <c r="B41" s="24"/>
      <c r="C41" s="13">
        <v>100</v>
      </c>
      <c r="D41" s="10"/>
      <c r="E41" s="13">
        <v>100</v>
      </c>
      <c r="F41" s="10"/>
      <c r="G41" s="13">
        <v>200</v>
      </c>
    </row>
    <row r="42" spans="1:7" ht="15.75" x14ac:dyDescent="0.25">
      <c r="A42" s="20" t="s">
        <v>60</v>
      </c>
      <c r="B42" s="22"/>
      <c r="C42" s="13">
        <v>160</v>
      </c>
      <c r="D42" s="10"/>
      <c r="E42" s="13">
        <v>0</v>
      </c>
      <c r="F42" s="10"/>
      <c r="G42" s="13">
        <v>160</v>
      </c>
    </row>
    <row r="43" spans="1:7" ht="15.75" x14ac:dyDescent="0.25">
      <c r="A43" s="20" t="s">
        <v>61</v>
      </c>
      <c r="B43" s="22"/>
      <c r="C43" s="13">
        <v>0</v>
      </c>
      <c r="D43" s="10"/>
      <c r="E43" s="13">
        <v>206</v>
      </c>
      <c r="F43" s="10"/>
      <c r="G43" s="13">
        <f>+E43+C43</f>
        <v>206</v>
      </c>
    </row>
    <row r="44" spans="1:7" ht="15.75" x14ac:dyDescent="0.25">
      <c r="A44" s="24" t="s">
        <v>62</v>
      </c>
      <c r="B44" s="24"/>
      <c r="C44" s="13">
        <f>+C40-C41-C42-C43</f>
        <v>172</v>
      </c>
      <c r="D44" s="13"/>
      <c r="E44" s="13">
        <f t="shared" ref="E44" si="2">+E40-E41-E42-E43</f>
        <v>362</v>
      </c>
      <c r="F44" s="10"/>
      <c r="G44" s="13">
        <f>+C44+E44</f>
        <v>534</v>
      </c>
    </row>
    <row r="45" spans="1:7" ht="15.75" x14ac:dyDescent="0.25">
      <c r="A45" s="26" t="s">
        <v>46</v>
      </c>
      <c r="B45" s="26"/>
      <c r="C45" s="8">
        <f>30%*C44</f>
        <v>51.6</v>
      </c>
      <c r="D45" s="8"/>
      <c r="E45" s="8">
        <f>40%*E44</f>
        <v>144.80000000000001</v>
      </c>
      <c r="F45" s="8"/>
      <c r="G45" s="8">
        <f>+C45+E45</f>
        <v>196.4</v>
      </c>
    </row>
    <row r="46" spans="1:7" ht="15.75" x14ac:dyDescent="0.25">
      <c r="A46" s="20"/>
      <c r="B46" s="22"/>
      <c r="C46" s="10"/>
      <c r="D46" s="10"/>
      <c r="E46" s="10"/>
      <c r="F46" s="10"/>
      <c r="G46" s="10"/>
    </row>
    <row r="47" spans="1:7" ht="15.75" x14ac:dyDescent="0.25">
      <c r="A47" s="24" t="s">
        <v>36</v>
      </c>
      <c r="B47" s="24"/>
      <c r="C47" s="9">
        <f>+C44-C45</f>
        <v>120.4</v>
      </c>
      <c r="D47" s="9"/>
      <c r="E47" s="9">
        <f t="shared" ref="E47" si="3">+E44-E45</f>
        <v>217.2</v>
      </c>
      <c r="F47" s="9"/>
      <c r="G47" s="9">
        <f t="shared" ref="G47" si="4">+G44-G45</f>
        <v>337.6</v>
      </c>
    </row>
    <row r="49" spans="1:7" x14ac:dyDescent="0.25">
      <c r="A49" s="1" t="s">
        <v>64</v>
      </c>
    </row>
    <row r="51" spans="1:7" ht="15.75" x14ac:dyDescent="0.25">
      <c r="A51" s="20"/>
      <c r="B51" s="22"/>
      <c r="C51" s="12" t="s">
        <v>28</v>
      </c>
      <c r="D51" s="10"/>
      <c r="E51" s="12" t="s">
        <v>28</v>
      </c>
      <c r="F51" s="10"/>
      <c r="G51" s="12" t="s">
        <v>28</v>
      </c>
    </row>
    <row r="52" spans="1:7" ht="15.75" x14ac:dyDescent="0.25">
      <c r="A52" s="20"/>
      <c r="B52" s="22"/>
      <c r="C52" s="10" t="s">
        <v>25</v>
      </c>
      <c r="D52" s="10"/>
      <c r="E52" s="10" t="s">
        <v>26</v>
      </c>
      <c r="F52" s="10"/>
      <c r="G52" s="10" t="s">
        <v>27</v>
      </c>
    </row>
    <row r="53" spans="1:7" ht="15.75" x14ac:dyDescent="0.25">
      <c r="A53" s="24" t="s">
        <v>29</v>
      </c>
      <c r="B53" s="24"/>
      <c r="C53" s="13">
        <v>1000</v>
      </c>
      <c r="D53" s="10"/>
      <c r="E53" s="13">
        <v>1700</v>
      </c>
      <c r="F53" s="10"/>
      <c r="G53" s="13">
        <v>1700</v>
      </c>
    </row>
    <row r="54" spans="1:7" ht="15.75" x14ac:dyDescent="0.25">
      <c r="A54" s="24" t="s">
        <v>38</v>
      </c>
      <c r="B54" s="24"/>
      <c r="C54" s="13">
        <v>600</v>
      </c>
      <c r="D54" s="10"/>
      <c r="E54" s="13">
        <v>1000</v>
      </c>
      <c r="F54" s="10"/>
      <c r="G54" s="13">
        <v>600</v>
      </c>
    </row>
    <row r="55" spans="1:7" ht="15.75" x14ac:dyDescent="0.25">
      <c r="A55" s="24" t="s">
        <v>32</v>
      </c>
      <c r="B55" s="24"/>
      <c r="C55" s="13">
        <f>C53-C54</f>
        <v>400</v>
      </c>
      <c r="D55" s="10"/>
      <c r="E55" s="13">
        <f>+E53-E54</f>
        <v>700</v>
      </c>
      <c r="F55" s="10"/>
      <c r="G55" s="13">
        <f>+G53-G54</f>
        <v>1100</v>
      </c>
    </row>
    <row r="56" spans="1:7" ht="15.75" x14ac:dyDescent="0.25">
      <c r="A56" s="24" t="s">
        <v>39</v>
      </c>
      <c r="B56" s="24"/>
      <c r="C56" s="13">
        <v>100</v>
      </c>
      <c r="D56" s="10"/>
      <c r="E56" s="13">
        <v>100</v>
      </c>
      <c r="F56" s="10"/>
      <c r="G56" s="13">
        <v>200</v>
      </c>
    </row>
    <row r="57" spans="1:7" ht="15.75" x14ac:dyDescent="0.25">
      <c r="A57" s="20" t="s">
        <v>60</v>
      </c>
      <c r="B57" s="22"/>
      <c r="C57" s="13">
        <v>160</v>
      </c>
      <c r="D57" s="10"/>
      <c r="E57" s="13">
        <v>0</v>
      </c>
      <c r="F57" s="10"/>
      <c r="G57" s="13">
        <v>160</v>
      </c>
    </row>
    <row r="58" spans="1:7" ht="15.75" x14ac:dyDescent="0.25">
      <c r="A58" s="20" t="s">
        <v>61</v>
      </c>
      <c r="B58" s="22"/>
      <c r="C58" s="13">
        <v>0</v>
      </c>
      <c r="D58" s="10"/>
      <c r="E58" s="13">
        <v>200</v>
      </c>
      <c r="F58" s="10"/>
      <c r="G58" s="13">
        <f>+E58+C58</f>
        <v>200</v>
      </c>
    </row>
    <row r="59" spans="1:7" ht="15.75" x14ac:dyDescent="0.25">
      <c r="A59" s="24" t="s">
        <v>62</v>
      </c>
      <c r="B59" s="24"/>
      <c r="C59" s="13">
        <f>+C55-C56-C57-C58</f>
        <v>140</v>
      </c>
      <c r="D59" s="13"/>
      <c r="E59" s="13">
        <f t="shared" ref="E59" si="5">+E55-E56-E57-E58</f>
        <v>400</v>
      </c>
      <c r="F59" s="10"/>
      <c r="G59" s="13">
        <f>+C59+E59</f>
        <v>540</v>
      </c>
    </row>
    <row r="60" spans="1:7" ht="15.75" x14ac:dyDescent="0.25">
      <c r="A60" s="26" t="s">
        <v>46</v>
      </c>
      <c r="B60" s="26"/>
      <c r="C60" s="8">
        <f>30%*C59</f>
        <v>42</v>
      </c>
      <c r="D60" s="8"/>
      <c r="E60" s="8">
        <f>40%*E59</f>
        <v>160</v>
      </c>
      <c r="F60" s="8"/>
      <c r="G60" s="8">
        <f>+C60+E60</f>
        <v>202</v>
      </c>
    </row>
    <row r="61" spans="1:7" ht="15.75" x14ac:dyDescent="0.25">
      <c r="A61" s="20"/>
      <c r="B61" s="22"/>
      <c r="C61" s="10"/>
      <c r="D61" s="10"/>
      <c r="E61" s="10"/>
      <c r="F61" s="10"/>
      <c r="G61" s="10"/>
    </row>
    <row r="62" spans="1:7" ht="15.75" x14ac:dyDescent="0.25">
      <c r="A62" s="24" t="s">
        <v>36</v>
      </c>
      <c r="B62" s="24"/>
      <c r="C62" s="9">
        <f>+C59-C60</f>
        <v>98</v>
      </c>
      <c r="D62" s="9"/>
      <c r="E62" s="9">
        <f t="shared" ref="E62" si="6">+E59-E60</f>
        <v>240</v>
      </c>
      <c r="F62" s="9"/>
      <c r="G62" s="9">
        <f t="shared" ref="G62" si="7">+G59-G60</f>
        <v>338</v>
      </c>
    </row>
    <row r="65" spans="1:1" x14ac:dyDescent="0.25">
      <c r="A65" s="1" t="s">
        <v>65</v>
      </c>
    </row>
    <row r="66" spans="1:1" x14ac:dyDescent="0.25">
      <c r="A66" s="1" t="s">
        <v>66</v>
      </c>
    </row>
    <row r="67" spans="1:1" x14ac:dyDescent="0.25">
      <c r="A67" s="1" t="s">
        <v>67</v>
      </c>
    </row>
  </sheetData>
  <mergeCells count="42">
    <mergeCell ref="A9:B9"/>
    <mergeCell ref="A15:B15"/>
    <mergeCell ref="A13:B13"/>
    <mergeCell ref="A12:B12"/>
    <mergeCell ref="A11:B11"/>
    <mergeCell ref="A10:B10"/>
    <mergeCell ref="A21:B21"/>
    <mergeCell ref="A22:B22"/>
    <mergeCell ref="A23:B23"/>
    <mergeCell ref="A24:B24"/>
    <mergeCell ref="A25:B25"/>
    <mergeCell ref="A42:B42"/>
    <mergeCell ref="A26:B26"/>
    <mergeCell ref="A29:B29"/>
    <mergeCell ref="A30:B30"/>
    <mergeCell ref="A31:B31"/>
    <mergeCell ref="A32:B32"/>
    <mergeCell ref="A36:B36"/>
    <mergeCell ref="A27:B27"/>
    <mergeCell ref="A28:B28"/>
    <mergeCell ref="A37:B37"/>
    <mergeCell ref="A38:B38"/>
    <mergeCell ref="A39:B39"/>
    <mergeCell ref="A40:B40"/>
    <mergeCell ref="A41:B41"/>
    <mergeCell ref="A57:B57"/>
    <mergeCell ref="A43:B43"/>
    <mergeCell ref="A44:B44"/>
    <mergeCell ref="A45:B45"/>
    <mergeCell ref="A46:B46"/>
    <mergeCell ref="A47:B47"/>
    <mergeCell ref="A51:B51"/>
    <mergeCell ref="A52:B52"/>
    <mergeCell ref="A53:B53"/>
    <mergeCell ref="A54:B54"/>
    <mergeCell ref="A55:B55"/>
    <mergeCell ref="A56:B56"/>
    <mergeCell ref="A58:B58"/>
    <mergeCell ref="A59:B59"/>
    <mergeCell ref="A60:B60"/>
    <mergeCell ref="A61:B61"/>
    <mergeCell ref="A62:B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Question 1</vt:lpstr>
      <vt:lpstr>Question 2</vt:lpstr>
      <vt:lpstr>Question 3</vt:lpstr>
      <vt:lpstr>Question 6</vt:lpstr>
      <vt:lpstr>Question 7</vt:lpstr>
      <vt:lpstr>Question 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folks</dc:creator>
  <cp:lastModifiedBy>BREEZE2</cp:lastModifiedBy>
  <dcterms:created xsi:type="dcterms:W3CDTF">2018-04-28T04:42:20Z</dcterms:created>
  <dcterms:modified xsi:type="dcterms:W3CDTF">2018-04-28T08:55:45Z</dcterms:modified>
</cp:coreProperties>
</file>